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'Лист1'!$A$1:$N$108</definedName>
  </definedNames>
  <calcPr fullCalcOnLoad="1"/>
</workbook>
</file>

<file path=xl/sharedStrings.xml><?xml version="1.0" encoding="utf-8"?>
<sst xmlns="http://schemas.openxmlformats.org/spreadsheetml/2006/main" count="166" uniqueCount="130">
  <si>
    <t>Проверил</t>
  </si>
  <si>
    <t>ГИП</t>
  </si>
  <si>
    <t>Изм.</t>
  </si>
  <si>
    <t>Лист</t>
  </si>
  <si>
    <t>№ докум.</t>
  </si>
  <si>
    <t>Подпись</t>
  </si>
  <si>
    <t>Дата</t>
  </si>
  <si>
    <t>Разработал</t>
  </si>
  <si>
    <t>Н.контроль</t>
  </si>
  <si>
    <t>Нач. отдлела</t>
  </si>
  <si>
    <t>Стадия</t>
  </si>
  <si>
    <t>Листов</t>
  </si>
  <si>
    <t>РП</t>
  </si>
  <si>
    <t>№</t>
  </si>
  <si>
    <t>Наименование показателя</t>
  </si>
  <si>
    <t>Ед. изм.</t>
  </si>
  <si>
    <t>Значение</t>
  </si>
  <si>
    <t>Обозн.</t>
  </si>
  <si>
    <t>1. Исходные данные:</t>
  </si>
  <si>
    <t>L</t>
  </si>
  <si>
    <t>м/с</t>
  </si>
  <si>
    <t>Аэродинамический расчет дымовой трубы</t>
  </si>
  <si>
    <t>Суммарная мощность котельной</t>
  </si>
  <si>
    <t>Q</t>
  </si>
  <si>
    <t>КВт</t>
  </si>
  <si>
    <t>Тв</t>
  </si>
  <si>
    <t xml:space="preserve">Расчетная температура наружного воздуха </t>
  </si>
  <si>
    <t>Температура отводимых газов max (паспорт)</t>
  </si>
  <si>
    <t>Температура воздуха, окружающего дымоход</t>
  </si>
  <si>
    <r>
      <t>Т</t>
    </r>
    <r>
      <rPr>
        <i/>
        <sz val="8"/>
        <rFont val="Arial Cyr"/>
        <family val="2"/>
      </rPr>
      <t>ов</t>
    </r>
  </si>
  <si>
    <t>квт/м2гр.С</t>
  </si>
  <si>
    <t>Коэф.теплопередачи  стенок дымохода</t>
  </si>
  <si>
    <t>Кст</t>
  </si>
  <si>
    <t>Коэф .теплопередачи стенок дымохода К(квт/м2гр.С)</t>
  </si>
  <si>
    <t>Кирпич толщ.250 сечение 250х250 (наружн).</t>
  </si>
  <si>
    <t>Кирпич толщ.250 сечение 120х120 (наружн)</t>
  </si>
  <si>
    <t>Кирпич толщ. 120 (внутренняя)</t>
  </si>
  <si>
    <t>Стальная неутепленная</t>
  </si>
  <si>
    <t>Стальная утепленная</t>
  </si>
  <si>
    <t>Высота трубы</t>
  </si>
  <si>
    <t>Н</t>
  </si>
  <si>
    <t>м</t>
  </si>
  <si>
    <t>Длина горизонтального участка</t>
  </si>
  <si>
    <t>Скорость ветра в теплый период</t>
  </si>
  <si>
    <t>Wв</t>
  </si>
  <si>
    <t>Коэф. Трения  для газохода</t>
  </si>
  <si>
    <t>Коэф. Трения для газохода</t>
  </si>
  <si>
    <t>кирпич</t>
  </si>
  <si>
    <t>сталь новая</t>
  </si>
  <si>
    <t>сталь старая</t>
  </si>
  <si>
    <t>Аэродинамический коэф. Помещения</t>
  </si>
  <si>
    <t>а</t>
  </si>
  <si>
    <t>Аэродинамический коэф.помещения</t>
  </si>
  <si>
    <t>есть сквозное проветривание</t>
  </si>
  <si>
    <t>нет сквозного проветривания</t>
  </si>
  <si>
    <t xml:space="preserve">2. </t>
  </si>
  <si>
    <t>Низшая теплота сгорания топлива</t>
  </si>
  <si>
    <t>Qн</t>
  </si>
  <si>
    <t>ккал/нм3</t>
  </si>
  <si>
    <t>Газ природный</t>
  </si>
  <si>
    <t>Сжиженный углеводородный газ</t>
  </si>
  <si>
    <t>Дизельное топлива</t>
  </si>
  <si>
    <t>Уголь</t>
  </si>
  <si>
    <t>Дрова</t>
  </si>
  <si>
    <t>Торф</t>
  </si>
  <si>
    <t>КПД котельной установки</t>
  </si>
  <si>
    <t>нм3/час</t>
  </si>
  <si>
    <t>м3/нм3</t>
  </si>
  <si>
    <t>3.</t>
  </si>
  <si>
    <t>Диаметр горизонтального участка</t>
  </si>
  <si>
    <t>Dг</t>
  </si>
  <si>
    <t>Диаметр вертикальной трубы</t>
  </si>
  <si>
    <t>Dт</t>
  </si>
  <si>
    <t>ккал/кг</t>
  </si>
  <si>
    <t>Коэффициент избытка воздуха горелки</t>
  </si>
  <si>
    <t>Расход топлива котельной:                    3. Удельная потребность в воздухе для горения:</t>
  </si>
  <si>
    <t>Объемная теплоемкость дымовых газов</t>
  </si>
  <si>
    <t>Сг</t>
  </si>
  <si>
    <t>Удельный объем продуктов сгорания:        4. Нормативный объем продуктов сгорания:</t>
  </si>
  <si>
    <t>нм3/ч</t>
  </si>
  <si>
    <t>5.</t>
  </si>
  <si>
    <t>КВт/м3грС</t>
  </si>
  <si>
    <t>грС/м</t>
  </si>
  <si>
    <t>Остывание дымовых газов:             6. Средняя температура дымовых газов</t>
  </si>
  <si>
    <r>
      <t>Т</t>
    </r>
    <r>
      <rPr>
        <i/>
        <sz val="8"/>
        <rFont val="Arial Cyr"/>
        <family val="2"/>
      </rPr>
      <t>г</t>
    </r>
  </si>
  <si>
    <t>7. Фактический секундный объем продуктов сгорания:</t>
  </si>
  <si>
    <t>м3/сек</t>
  </si>
  <si>
    <t>8.</t>
  </si>
  <si>
    <t>Скорость газов на горизонтальном участке:   9. То же, на вертикальном участке</t>
  </si>
  <si>
    <t>Если труба прямогульного сечения с размерами</t>
  </si>
  <si>
    <t>х</t>
  </si>
  <si>
    <t>то значение Dт= 4F/Р</t>
  </si>
  <si>
    <t>кг/м3</t>
  </si>
  <si>
    <t>10. Удельный вес газов на горизонтальном участке:  11. То же на вертикальном участке:</t>
  </si>
  <si>
    <t>12.</t>
  </si>
  <si>
    <t>Коэффициенты местных сопротивлений:</t>
  </si>
  <si>
    <t>Вид</t>
  </si>
  <si>
    <t>внезапн. сужен.</t>
  </si>
  <si>
    <t>внезапн. расш.</t>
  </si>
  <si>
    <t>повор. 90гр</t>
  </si>
  <si>
    <t>расшир. с повор. 90гр</t>
  </si>
  <si>
    <t>тяго прерыв</t>
  </si>
  <si>
    <t>тройник</t>
  </si>
  <si>
    <t>проход</t>
  </si>
  <si>
    <t>повор.</t>
  </si>
  <si>
    <t>выход из трубы</t>
  </si>
  <si>
    <t>КМС</t>
  </si>
  <si>
    <t>к-во на гор. уч-ке</t>
  </si>
  <si>
    <t>к-во на верт. уч-ке</t>
  </si>
  <si>
    <t>13.</t>
  </si>
  <si>
    <t>Потери давления на горизонтальном участке:</t>
  </si>
  <si>
    <t>мм.в.ст.</t>
  </si>
  <si>
    <t>14.</t>
  </si>
  <si>
    <t>Потери давления на вертикальном участке:</t>
  </si>
  <si>
    <t>15.</t>
  </si>
  <si>
    <t>Полное аэродинамическое сопротивление газового тракта:</t>
  </si>
  <si>
    <t>16.</t>
  </si>
  <si>
    <t>Самотяга  дымовой трубы:</t>
  </si>
  <si>
    <t>кг/м2</t>
  </si>
  <si>
    <t>17.</t>
  </si>
  <si>
    <t>Вывод: самотяга газового тракта  превышает аэродинамическое сопротивление на:</t>
  </si>
  <si>
    <t>Если  скорость на горизонтальном участке более 5м/с, а на вертикальном - более 8м/с, нужно менять диаметры труб</t>
  </si>
  <si>
    <t>Уклон горизонтального участка -0,01 в сторону прибора</t>
  </si>
  <si>
    <t>Температура на выходе из дымохода должна быть на 15 гр. Выше точки росы.</t>
  </si>
  <si>
    <t>Точка росы для котлов - примерно 40 гр.</t>
  </si>
  <si>
    <t>Тягопрерыватель при разрежении перед котлом менее 3 Па - не подсасывает, от 3 до 6 Па - 20% объема; при 6-10Па - 30% объема.</t>
  </si>
  <si>
    <t>Если нужно выдержать разрежение перед  прибором, то к общим потерям надо добавить сопротивление котла. Вычтя потери из самотяги - получим разрежение перед прибором. Для  инжекторных горелок - минимальное разряжение 2 Па.</t>
  </si>
  <si>
    <t xml:space="preserve"> </t>
  </si>
  <si>
    <t>Приложение 2</t>
  </si>
  <si>
    <t>Поляков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</si>
</sst>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10"/>
      <color indexed="12"/>
      <name val="Arial Cyr"/>
      <family val="2"/>
    </font>
    <font>
      <sz val="10"/>
      <color indexed="10"/>
      <name val="Arial Cyr"/>
      <family val="2"/>
    </font>
    <font>
      <i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0"/>
      <color indexed="12"/>
      <name val="Arial Cyr"/>
      <family val="2"/>
    </font>
    <font>
      <b/>
      <i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8.emf" /><Relationship Id="rId5" Type="http://schemas.openxmlformats.org/officeDocument/2006/relationships/image" Target="../media/image3.emf" /><Relationship Id="rId6" Type="http://schemas.openxmlformats.org/officeDocument/2006/relationships/image" Target="../media/image10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1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Relationship Id="rId12" Type="http://schemas.openxmlformats.org/officeDocument/2006/relationships/image" Target="../media/image7.emf" /><Relationship Id="rId13" Type="http://schemas.openxmlformats.org/officeDocument/2006/relationships/image" Target="../media/image14.emf" /><Relationship Id="rId14" Type="http://schemas.openxmlformats.org/officeDocument/2006/relationships/image" Target="../media/image14.emf" /><Relationship Id="rId15" Type="http://schemas.openxmlformats.org/officeDocument/2006/relationships/image" Target="../media/image14.emf" /><Relationship Id="rId16" Type="http://schemas.openxmlformats.org/officeDocument/2006/relationships/image" Target="../media/image14.emf" /><Relationship Id="rId17" Type="http://schemas.openxmlformats.org/officeDocument/2006/relationships/image" Target="../media/image5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zoomScalePageLayoutView="0" workbookViewId="0" topLeftCell="A81">
      <selection activeCell="K5" sqref="K5:L5"/>
    </sheetView>
  </sheetViews>
  <sheetFormatPr defaultColWidth="9.00390625" defaultRowHeight="12.75"/>
  <cols>
    <col min="1" max="1" width="5.00390625" style="0" customWidth="1"/>
    <col min="2" max="2" width="5.125" style="0" customWidth="1"/>
    <col min="3" max="3" width="9.875" style="0" customWidth="1"/>
    <col min="4" max="4" width="8.00390625" style="0" customWidth="1"/>
    <col min="5" max="5" width="7.25390625" style="0" customWidth="1"/>
    <col min="6" max="8" width="6.75390625" style="0" customWidth="1"/>
    <col min="9" max="9" width="4.125" style="0" customWidth="1"/>
    <col min="10" max="10" width="4.75390625" style="0" customWidth="1"/>
    <col min="11" max="11" width="5.00390625" style="0" customWidth="1"/>
    <col min="12" max="12" width="6.125" style="0" customWidth="1"/>
    <col min="13" max="13" width="6.625" style="0" customWidth="1"/>
    <col min="14" max="17" width="6.75390625" style="0" customWidth="1"/>
    <col min="18" max="18" width="9.625" style="0" customWidth="1"/>
    <col min="19" max="41" width="6.75390625" style="0" customWidth="1"/>
  </cols>
  <sheetData>
    <row r="1" spans="1:14" ht="13.5" thickBot="1">
      <c r="A1" s="182" t="s">
        <v>128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2.75">
      <c r="A2" s="155" t="s">
        <v>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ht="13.5" thickBot="1">
      <c r="A3" s="141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22" s="12" customFormat="1" ht="13.5" thickBot="1">
      <c r="A4" s="11" t="s">
        <v>13</v>
      </c>
      <c r="B4" s="158" t="s">
        <v>14</v>
      </c>
      <c r="C4" s="158"/>
      <c r="D4" s="158"/>
      <c r="E4" s="158"/>
      <c r="F4" s="158"/>
      <c r="G4" s="158"/>
      <c r="H4" s="158"/>
      <c r="I4" s="158" t="s">
        <v>17</v>
      </c>
      <c r="J4" s="158"/>
      <c r="K4" s="158" t="s">
        <v>15</v>
      </c>
      <c r="L4" s="158"/>
      <c r="M4" s="158" t="s">
        <v>16</v>
      </c>
      <c r="N4" s="159"/>
      <c r="O4" s="144" t="s">
        <v>33</v>
      </c>
      <c r="P4" s="73"/>
      <c r="Q4" s="73"/>
      <c r="R4" s="73"/>
      <c r="S4" s="73"/>
      <c r="T4" s="73"/>
      <c r="U4" s="145"/>
      <c r="V4" s="73"/>
    </row>
    <row r="5" spans="1:22" s="12" customFormat="1" ht="15" customHeight="1" thickBot="1">
      <c r="A5" s="13">
        <v>1</v>
      </c>
      <c r="B5" s="147" t="s">
        <v>22</v>
      </c>
      <c r="C5" s="148"/>
      <c r="D5" s="148"/>
      <c r="E5" s="148"/>
      <c r="F5" s="148"/>
      <c r="G5" s="148"/>
      <c r="H5" s="149"/>
      <c r="I5" s="150" t="s">
        <v>23</v>
      </c>
      <c r="J5" s="150"/>
      <c r="K5" s="150" t="s">
        <v>24</v>
      </c>
      <c r="L5" s="150"/>
      <c r="M5" s="142">
        <v>59</v>
      </c>
      <c r="N5" s="143"/>
      <c r="O5" s="60" t="s">
        <v>34</v>
      </c>
      <c r="P5" s="61"/>
      <c r="Q5" s="61"/>
      <c r="R5" s="61"/>
      <c r="S5" s="61"/>
      <c r="T5" s="62"/>
      <c r="U5" s="26">
        <v>3.71</v>
      </c>
      <c r="V5" s="28"/>
    </row>
    <row r="6" spans="1:22" s="12" customFormat="1" ht="15" customHeight="1" thickBot="1">
      <c r="A6" s="14">
        <v>2</v>
      </c>
      <c r="B6" s="135" t="s">
        <v>26</v>
      </c>
      <c r="C6" s="135"/>
      <c r="D6" s="135"/>
      <c r="E6" s="135"/>
      <c r="F6" s="135"/>
      <c r="G6" s="135"/>
      <c r="H6" s="135"/>
      <c r="I6" s="58" t="s">
        <v>25</v>
      </c>
      <c r="J6" s="58"/>
      <c r="K6" s="58"/>
      <c r="L6" s="58"/>
      <c r="M6" s="58">
        <v>10</v>
      </c>
      <c r="N6" s="127"/>
      <c r="O6" s="60" t="s">
        <v>35</v>
      </c>
      <c r="P6" s="61"/>
      <c r="Q6" s="61"/>
      <c r="R6" s="61"/>
      <c r="S6" s="61"/>
      <c r="T6" s="62"/>
      <c r="U6" s="26">
        <v>4.52</v>
      </c>
      <c r="V6" s="28"/>
    </row>
    <row r="7" spans="1:22" s="12" customFormat="1" ht="15" customHeight="1" thickBot="1">
      <c r="A7" s="18">
        <v>3</v>
      </c>
      <c r="B7" s="135" t="s">
        <v>27</v>
      </c>
      <c r="C7" s="135"/>
      <c r="D7" s="135"/>
      <c r="E7" s="135"/>
      <c r="F7" s="135"/>
      <c r="G7" s="135"/>
      <c r="H7" s="135"/>
      <c r="I7" s="58" t="s">
        <v>84</v>
      </c>
      <c r="J7" s="58"/>
      <c r="K7" s="58"/>
      <c r="L7" s="58"/>
      <c r="M7" s="120">
        <v>136</v>
      </c>
      <c r="N7" s="121"/>
      <c r="O7" s="60" t="s">
        <v>36</v>
      </c>
      <c r="P7" s="61"/>
      <c r="Q7" s="61"/>
      <c r="R7" s="61"/>
      <c r="S7" s="61"/>
      <c r="T7" s="62"/>
      <c r="U7" s="26">
        <v>2.55</v>
      </c>
      <c r="V7" s="28"/>
    </row>
    <row r="8" spans="1:22" s="12" customFormat="1" ht="15" customHeight="1" thickBot="1">
      <c r="A8" s="18">
        <v>4</v>
      </c>
      <c r="B8" s="135" t="s">
        <v>28</v>
      </c>
      <c r="C8" s="135"/>
      <c r="D8" s="135"/>
      <c r="E8" s="135"/>
      <c r="F8" s="135"/>
      <c r="G8" s="135"/>
      <c r="H8" s="135"/>
      <c r="I8" s="58" t="s">
        <v>29</v>
      </c>
      <c r="J8" s="58"/>
      <c r="K8" s="58"/>
      <c r="L8" s="58"/>
      <c r="M8" s="120">
        <v>10</v>
      </c>
      <c r="N8" s="121"/>
      <c r="O8" s="60" t="s">
        <v>37</v>
      </c>
      <c r="P8" s="61"/>
      <c r="Q8" s="61"/>
      <c r="R8" s="61"/>
      <c r="S8" s="61"/>
      <c r="T8" s="62"/>
      <c r="U8" s="26">
        <v>4.64</v>
      </c>
      <c r="V8" s="28"/>
    </row>
    <row r="9" spans="1:22" s="12" customFormat="1" ht="15" customHeight="1">
      <c r="A9" s="18">
        <v>5</v>
      </c>
      <c r="B9" s="135" t="s">
        <v>31</v>
      </c>
      <c r="C9" s="135"/>
      <c r="D9" s="135"/>
      <c r="E9" s="135"/>
      <c r="F9" s="135"/>
      <c r="G9" s="135"/>
      <c r="H9" s="135"/>
      <c r="I9" s="146" t="s">
        <v>32</v>
      </c>
      <c r="J9" s="146"/>
      <c r="K9" s="146" t="s">
        <v>30</v>
      </c>
      <c r="L9" s="146"/>
      <c r="M9" s="120">
        <v>4.64</v>
      </c>
      <c r="N9" s="121"/>
      <c r="O9" s="71" t="s">
        <v>38</v>
      </c>
      <c r="P9" s="66"/>
      <c r="Q9" s="66"/>
      <c r="R9" s="66"/>
      <c r="S9" s="66"/>
      <c r="T9" s="67"/>
      <c r="U9" s="30">
        <v>2.9</v>
      </c>
      <c r="V9" s="31"/>
    </row>
    <row r="10" spans="1:22" s="12" customFormat="1" ht="15" customHeight="1" thickBot="1">
      <c r="A10" s="18">
        <v>6</v>
      </c>
      <c r="B10" s="135" t="s">
        <v>39</v>
      </c>
      <c r="C10" s="135"/>
      <c r="D10" s="135"/>
      <c r="E10" s="135"/>
      <c r="F10" s="135"/>
      <c r="G10" s="135"/>
      <c r="H10" s="135"/>
      <c r="I10" s="58" t="s">
        <v>40</v>
      </c>
      <c r="J10" s="58"/>
      <c r="K10" s="58" t="s">
        <v>41</v>
      </c>
      <c r="L10" s="58"/>
      <c r="M10" s="120">
        <v>8.3</v>
      </c>
      <c r="N10" s="121"/>
      <c r="O10" s="76" t="s">
        <v>46</v>
      </c>
      <c r="P10" s="77"/>
      <c r="Q10" s="77"/>
      <c r="R10" s="77"/>
      <c r="S10" s="78"/>
      <c r="T10" s="78"/>
      <c r="U10" s="78"/>
      <c r="V10" s="78"/>
    </row>
    <row r="11" spans="1:21" s="12" customFormat="1" ht="15" customHeight="1" thickBot="1">
      <c r="A11" s="18">
        <v>7</v>
      </c>
      <c r="B11" s="135" t="s">
        <v>42</v>
      </c>
      <c r="C11" s="135"/>
      <c r="D11" s="135"/>
      <c r="E11" s="135"/>
      <c r="F11" s="135"/>
      <c r="G11" s="135"/>
      <c r="H11" s="135"/>
      <c r="I11" s="58" t="s">
        <v>19</v>
      </c>
      <c r="J11" s="58"/>
      <c r="K11" s="58" t="s">
        <v>41</v>
      </c>
      <c r="L11" s="58"/>
      <c r="M11" s="120">
        <v>0.64</v>
      </c>
      <c r="N11" s="121"/>
      <c r="O11" s="79" t="s">
        <v>47</v>
      </c>
      <c r="P11" s="80"/>
      <c r="Q11" s="81"/>
      <c r="R11" s="29">
        <v>0.04</v>
      </c>
      <c r="S11" s="17"/>
      <c r="T11" s="17"/>
      <c r="U11" s="17"/>
    </row>
    <row r="12" spans="1:21" s="12" customFormat="1" ht="15" customHeight="1" thickBot="1">
      <c r="A12" s="18">
        <v>8</v>
      </c>
      <c r="B12" s="135" t="s">
        <v>43</v>
      </c>
      <c r="C12" s="135"/>
      <c r="D12" s="135"/>
      <c r="E12" s="135"/>
      <c r="F12" s="135"/>
      <c r="G12" s="135"/>
      <c r="H12" s="135"/>
      <c r="I12" s="58" t="s">
        <v>44</v>
      </c>
      <c r="J12" s="58"/>
      <c r="K12" s="58" t="s">
        <v>20</v>
      </c>
      <c r="L12" s="58"/>
      <c r="M12" s="58">
        <v>20</v>
      </c>
      <c r="N12" s="127"/>
      <c r="O12" s="82" t="s">
        <v>48</v>
      </c>
      <c r="P12" s="61"/>
      <c r="Q12" s="62"/>
      <c r="R12" s="29">
        <v>0.02</v>
      </c>
      <c r="S12" s="17"/>
      <c r="T12" s="17"/>
      <c r="U12" s="17"/>
    </row>
    <row r="13" spans="1:21" s="12" customFormat="1" ht="15" customHeight="1">
      <c r="A13" s="18">
        <v>9</v>
      </c>
      <c r="B13" s="135" t="s">
        <v>45</v>
      </c>
      <c r="C13" s="135"/>
      <c r="D13" s="135"/>
      <c r="E13" s="135"/>
      <c r="F13" s="135"/>
      <c r="G13" s="135"/>
      <c r="H13" s="135"/>
      <c r="I13" s="58"/>
      <c r="J13" s="58"/>
      <c r="K13" s="58"/>
      <c r="L13" s="58"/>
      <c r="M13" s="120">
        <v>0.02</v>
      </c>
      <c r="N13" s="121"/>
      <c r="O13" s="65" t="s">
        <v>49</v>
      </c>
      <c r="P13" s="66"/>
      <c r="Q13" s="67"/>
      <c r="R13" s="33">
        <v>0.04</v>
      </c>
      <c r="S13" s="17"/>
      <c r="T13" s="17"/>
      <c r="U13" s="17"/>
    </row>
    <row r="14" spans="1:22" s="12" customFormat="1" ht="15" customHeight="1" thickBot="1">
      <c r="A14" s="18">
        <v>10</v>
      </c>
      <c r="B14" s="132" t="s">
        <v>50</v>
      </c>
      <c r="C14" s="133"/>
      <c r="D14" s="133"/>
      <c r="E14" s="133"/>
      <c r="F14" s="133"/>
      <c r="G14" s="133"/>
      <c r="H14" s="134"/>
      <c r="I14" s="59" t="s">
        <v>51</v>
      </c>
      <c r="J14" s="57"/>
      <c r="K14" s="59"/>
      <c r="L14" s="57"/>
      <c r="M14" s="120">
        <v>0.1</v>
      </c>
      <c r="N14" s="121"/>
      <c r="O14" s="71" t="s">
        <v>89</v>
      </c>
      <c r="P14" s="61"/>
      <c r="Q14" s="66"/>
      <c r="R14" s="61"/>
      <c r="S14" s="61"/>
      <c r="T14" s="61"/>
      <c r="U14" s="61"/>
      <c r="V14" s="61"/>
    </row>
    <row r="15" spans="1:22" s="12" customFormat="1" ht="15" customHeight="1" thickBot="1">
      <c r="A15" s="18">
        <v>11</v>
      </c>
      <c r="B15" s="132" t="s">
        <v>65</v>
      </c>
      <c r="C15" s="133"/>
      <c r="D15" s="133"/>
      <c r="E15" s="133"/>
      <c r="F15" s="133"/>
      <c r="G15" s="133"/>
      <c r="H15" s="134"/>
      <c r="I15" s="59"/>
      <c r="J15" s="57"/>
      <c r="K15" s="59"/>
      <c r="L15" s="57"/>
      <c r="M15" s="55">
        <v>0.92</v>
      </c>
      <c r="N15" s="56"/>
      <c r="O15" s="49">
        <v>0.2</v>
      </c>
      <c r="P15" s="40" t="s">
        <v>90</v>
      </c>
      <c r="Q15" s="37">
        <v>0.1</v>
      </c>
      <c r="R15" s="39" t="s">
        <v>41</v>
      </c>
      <c r="S15" s="32"/>
      <c r="T15" s="32"/>
      <c r="U15" s="32"/>
      <c r="V15" s="25"/>
    </row>
    <row r="16" spans="1:23" s="12" customFormat="1" ht="15" customHeight="1" thickBot="1">
      <c r="A16" s="18">
        <v>12</v>
      </c>
      <c r="B16" s="132" t="s">
        <v>69</v>
      </c>
      <c r="C16" s="133"/>
      <c r="D16" s="133"/>
      <c r="E16" s="133"/>
      <c r="F16" s="133"/>
      <c r="G16" s="133"/>
      <c r="H16" s="134"/>
      <c r="I16" s="59" t="s">
        <v>70</v>
      </c>
      <c r="J16" s="57"/>
      <c r="K16" s="59" t="s">
        <v>41</v>
      </c>
      <c r="L16" s="57"/>
      <c r="M16" s="55">
        <v>0.2</v>
      </c>
      <c r="N16" s="56"/>
      <c r="O16" s="72" t="s">
        <v>91</v>
      </c>
      <c r="P16" s="73"/>
      <c r="Q16" s="74"/>
      <c r="R16" s="73"/>
      <c r="S16" s="73"/>
      <c r="T16" s="73"/>
      <c r="U16" s="75"/>
      <c r="V16" s="38">
        <f>4*O15*Q15/(O15+Q15+O15+Q15)</f>
        <v>0.13333333333333336</v>
      </c>
      <c r="W16" s="12" t="s">
        <v>41</v>
      </c>
    </row>
    <row r="17" spans="1:22" s="12" customFormat="1" ht="15" customHeight="1">
      <c r="A17" s="18">
        <v>13</v>
      </c>
      <c r="B17" s="132" t="s">
        <v>71</v>
      </c>
      <c r="C17" s="133"/>
      <c r="D17" s="133"/>
      <c r="E17" s="133"/>
      <c r="F17" s="133"/>
      <c r="G17" s="133"/>
      <c r="H17" s="134"/>
      <c r="I17" s="59" t="s">
        <v>72</v>
      </c>
      <c r="J17" s="57"/>
      <c r="K17" s="59" t="s">
        <v>41</v>
      </c>
      <c r="L17" s="57"/>
      <c r="M17" s="55">
        <v>0.2</v>
      </c>
      <c r="N17" s="56"/>
      <c r="O17" s="39"/>
      <c r="P17" s="32"/>
      <c r="Q17" s="32"/>
      <c r="R17" s="32"/>
      <c r="S17" s="32"/>
      <c r="T17" s="32"/>
      <c r="U17" s="32"/>
      <c r="V17" s="41"/>
    </row>
    <row r="18" spans="1:22" s="12" customFormat="1" ht="15" customHeight="1">
      <c r="A18" s="18">
        <v>14</v>
      </c>
      <c r="B18" s="132" t="s">
        <v>74</v>
      </c>
      <c r="C18" s="133"/>
      <c r="D18" s="133"/>
      <c r="E18" s="133"/>
      <c r="F18" s="133"/>
      <c r="G18" s="133"/>
      <c r="H18" s="134"/>
      <c r="I18" s="59"/>
      <c r="J18" s="57"/>
      <c r="K18" s="59"/>
      <c r="L18" s="57"/>
      <c r="M18" s="59">
        <v>1.2</v>
      </c>
      <c r="N18" s="161"/>
      <c r="O18" s="39"/>
      <c r="P18" s="32"/>
      <c r="Q18" s="32"/>
      <c r="R18" s="32"/>
      <c r="S18" s="32"/>
      <c r="T18" s="32"/>
      <c r="U18" s="32"/>
      <c r="V18" s="32"/>
    </row>
    <row r="19" spans="1:22" s="12" customFormat="1" ht="15" customHeight="1" thickBot="1">
      <c r="A19" s="18">
        <v>15</v>
      </c>
      <c r="B19" s="132" t="s">
        <v>76</v>
      </c>
      <c r="C19" s="133"/>
      <c r="D19" s="133"/>
      <c r="E19" s="133"/>
      <c r="F19" s="133"/>
      <c r="G19" s="133"/>
      <c r="H19" s="134"/>
      <c r="I19" s="59" t="s">
        <v>77</v>
      </c>
      <c r="J19" s="57"/>
      <c r="K19" s="59" t="s">
        <v>81</v>
      </c>
      <c r="L19" s="57"/>
      <c r="M19" s="59">
        <v>5.018</v>
      </c>
      <c r="N19" s="161"/>
      <c r="O19" s="68" t="s">
        <v>52</v>
      </c>
      <c r="P19" s="68"/>
      <c r="Q19" s="68"/>
      <c r="R19" s="68"/>
      <c r="S19" s="68"/>
      <c r="T19" s="68"/>
      <c r="U19" s="69"/>
      <c r="V19" s="70"/>
    </row>
    <row r="20" spans="1:21" s="12" customFormat="1" ht="15" customHeight="1" thickBot="1">
      <c r="A20" s="18">
        <v>16</v>
      </c>
      <c r="B20" s="132" t="s">
        <v>56</v>
      </c>
      <c r="C20" s="133"/>
      <c r="D20" s="133"/>
      <c r="E20" s="133"/>
      <c r="F20" s="133"/>
      <c r="G20" s="133"/>
      <c r="H20" s="134"/>
      <c r="I20" s="59" t="s">
        <v>57</v>
      </c>
      <c r="J20" s="57"/>
      <c r="K20" s="55" t="s">
        <v>58</v>
      </c>
      <c r="L20" s="136"/>
      <c r="M20" s="55">
        <v>8000</v>
      </c>
      <c r="N20" s="56"/>
      <c r="O20" s="60" t="s">
        <v>53</v>
      </c>
      <c r="P20" s="61"/>
      <c r="Q20" s="61"/>
      <c r="R20" s="61"/>
      <c r="S20" s="62"/>
      <c r="T20" s="26">
        <v>0.025</v>
      </c>
      <c r="U20" s="17"/>
    </row>
    <row r="21" spans="1:21" ht="15" customHeight="1" thickBot="1">
      <c r="A21" s="15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  <c r="O21" s="71" t="s">
        <v>54</v>
      </c>
      <c r="P21" s="66"/>
      <c r="Q21" s="66"/>
      <c r="R21" s="66"/>
      <c r="S21" s="67"/>
      <c r="T21" s="34">
        <v>0.1</v>
      </c>
      <c r="U21" s="16"/>
    </row>
    <row r="22" spans="1:22" ht="15" customHeight="1" thickBot="1">
      <c r="A22" s="3" t="s">
        <v>55</v>
      </c>
      <c r="B22" s="53" t="s">
        <v>75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63" t="s">
        <v>56</v>
      </c>
      <c r="P22" s="63"/>
      <c r="Q22" s="63"/>
      <c r="R22" s="63"/>
      <c r="S22" s="63"/>
      <c r="T22" s="63"/>
      <c r="U22" s="63"/>
      <c r="V22" s="64"/>
    </row>
    <row r="23" spans="1:21" ht="15" customHeight="1" thickBot="1">
      <c r="A23" s="3"/>
      <c r="B23" s="2"/>
      <c r="C23" s="2"/>
      <c r="D23" s="2"/>
      <c r="E23" s="2"/>
      <c r="F23" s="2"/>
      <c r="G23" s="131"/>
      <c r="H23" s="131"/>
      <c r="I23" s="2"/>
      <c r="J23" s="2"/>
      <c r="K23" s="2"/>
      <c r="L23" s="2"/>
      <c r="M23" s="2"/>
      <c r="N23" s="4"/>
      <c r="O23" s="60" t="s">
        <v>59</v>
      </c>
      <c r="P23" s="61"/>
      <c r="Q23" s="61"/>
      <c r="R23" s="62"/>
      <c r="S23" s="1">
        <v>8000</v>
      </c>
      <c r="T23" s="51" t="s">
        <v>58</v>
      </c>
      <c r="U23" s="52"/>
    </row>
    <row r="24" spans="1:21" ht="15" customHeight="1" thickBot="1">
      <c r="A24" s="3"/>
      <c r="B24" s="2"/>
      <c r="C24" s="19">
        <f>M5*858/(M20*M15)</f>
        <v>6.877989130434782</v>
      </c>
      <c r="D24" s="21" t="s">
        <v>66</v>
      </c>
      <c r="E24" s="2"/>
      <c r="F24" s="2"/>
      <c r="G24" s="2"/>
      <c r="H24" s="2"/>
      <c r="I24" s="2"/>
      <c r="J24" s="160">
        <f>1.12*M20/1000</f>
        <v>8.96</v>
      </c>
      <c r="K24" s="160"/>
      <c r="L24" s="36" t="s">
        <v>67</v>
      </c>
      <c r="M24" s="2"/>
      <c r="N24" s="4"/>
      <c r="O24" s="57" t="s">
        <v>60</v>
      </c>
      <c r="P24" s="58"/>
      <c r="Q24" s="58"/>
      <c r="R24" s="59"/>
      <c r="S24" s="1">
        <v>10800</v>
      </c>
      <c r="T24" s="51" t="s">
        <v>73</v>
      </c>
      <c r="U24" s="52"/>
    </row>
    <row r="25" spans="1:21" ht="15" customHeight="1" thickBo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60" t="s">
        <v>61</v>
      </c>
      <c r="P25" s="61"/>
      <c r="Q25" s="61"/>
      <c r="R25" s="62"/>
      <c r="S25" s="1">
        <v>10300</v>
      </c>
      <c r="T25" s="51" t="s">
        <v>73</v>
      </c>
      <c r="U25" s="52"/>
    </row>
    <row r="26" spans="1:21" ht="15" customHeight="1" thickBot="1">
      <c r="A26" s="3" t="s">
        <v>68</v>
      </c>
      <c r="B26" s="53" t="s">
        <v>78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60" t="s">
        <v>62</v>
      </c>
      <c r="P26" s="61"/>
      <c r="Q26" s="61"/>
      <c r="R26" s="62"/>
      <c r="S26" s="1">
        <v>6450</v>
      </c>
      <c r="T26" s="51" t="s">
        <v>73</v>
      </c>
      <c r="U26" s="52"/>
    </row>
    <row r="27" spans="1:21" ht="15" customHeight="1" thickBot="1">
      <c r="A27" s="3"/>
      <c r="B27" s="2"/>
      <c r="C27" s="2"/>
      <c r="D27" s="2"/>
      <c r="E27" s="2"/>
      <c r="F27" s="2"/>
      <c r="G27" s="2"/>
      <c r="H27" s="131"/>
      <c r="I27" s="131"/>
      <c r="J27" s="131"/>
      <c r="K27" s="131"/>
      <c r="L27" s="131"/>
      <c r="M27" s="2"/>
      <c r="N27" s="4"/>
      <c r="O27" s="60" t="s">
        <v>63</v>
      </c>
      <c r="P27" s="61"/>
      <c r="Q27" s="61"/>
      <c r="R27" s="62"/>
      <c r="S27" s="1">
        <v>2960</v>
      </c>
      <c r="T27" s="51" t="s">
        <v>73</v>
      </c>
      <c r="U27" s="52"/>
    </row>
    <row r="28" spans="1:21" ht="15" customHeight="1" thickBot="1">
      <c r="A28" s="3"/>
      <c r="B28" s="2"/>
      <c r="C28" s="2"/>
      <c r="D28" s="19">
        <f>M18*J24</f>
        <v>10.752</v>
      </c>
      <c r="E28" s="36" t="s">
        <v>67</v>
      </c>
      <c r="F28" s="2"/>
      <c r="G28" s="2"/>
      <c r="H28" s="2"/>
      <c r="I28" s="2"/>
      <c r="J28" s="131">
        <f>C24*D28</f>
        <v>73.95213913043479</v>
      </c>
      <c r="K28" s="131"/>
      <c r="L28" s="162" t="s">
        <v>79</v>
      </c>
      <c r="M28" s="162"/>
      <c r="N28" s="4"/>
      <c r="O28" s="60" t="s">
        <v>64</v>
      </c>
      <c r="P28" s="61"/>
      <c r="Q28" s="61"/>
      <c r="R28" s="62"/>
      <c r="S28" s="1">
        <v>2900</v>
      </c>
      <c r="T28" s="51" t="s">
        <v>73</v>
      </c>
      <c r="U28" s="52"/>
    </row>
    <row r="29" spans="1:16" ht="15" customHeight="1" thickBot="1">
      <c r="A29" s="3"/>
      <c r="B29" s="53"/>
      <c r="C29" s="53"/>
      <c r="D29" s="53"/>
      <c r="E29" s="53"/>
      <c r="F29" s="53"/>
      <c r="G29" s="53"/>
      <c r="H29" s="2"/>
      <c r="I29" s="2"/>
      <c r="J29" s="2"/>
      <c r="K29" s="131"/>
      <c r="L29" s="131"/>
      <c r="M29" s="2"/>
      <c r="N29" s="4"/>
      <c r="O29" s="12"/>
      <c r="P29" s="12"/>
    </row>
    <row r="30" spans="1:21" ht="15" customHeight="1">
      <c r="A30" s="3" t="s">
        <v>80</v>
      </c>
      <c r="B30" s="53" t="s">
        <v>83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163" t="s">
        <v>121</v>
      </c>
      <c r="P30" s="164"/>
      <c r="Q30" s="164"/>
      <c r="R30" s="164"/>
      <c r="S30" s="164"/>
      <c r="T30" s="164"/>
      <c r="U30" s="165"/>
    </row>
    <row r="31" spans="1:21" ht="15" customHeight="1">
      <c r="A31" s="3"/>
      <c r="B31" s="53"/>
      <c r="C31" s="53"/>
      <c r="D31" s="53"/>
      <c r="E31" s="53"/>
      <c r="F31" s="53"/>
      <c r="G31" s="2"/>
      <c r="H31" s="2"/>
      <c r="I31" s="2"/>
      <c r="J31" s="2"/>
      <c r="K31" s="131"/>
      <c r="L31" s="131"/>
      <c r="M31" s="2"/>
      <c r="N31" s="4"/>
      <c r="O31" s="166"/>
      <c r="P31" s="167"/>
      <c r="Q31" s="167"/>
      <c r="R31" s="167"/>
      <c r="S31" s="167"/>
      <c r="T31" s="167"/>
      <c r="U31" s="168"/>
    </row>
    <row r="32" spans="1:21" ht="15" customHeight="1">
      <c r="A32" s="3"/>
      <c r="B32" s="2"/>
      <c r="C32" s="2"/>
      <c r="D32" s="2"/>
      <c r="E32" s="2"/>
      <c r="F32" s="160">
        <f>(M7-M8)/((M9*3.14*((M16*M11)+(M17*M10)))+0.5)</f>
        <v>4.745683206030507</v>
      </c>
      <c r="G32" s="160"/>
      <c r="H32" s="21" t="s">
        <v>82</v>
      </c>
      <c r="I32" s="2"/>
      <c r="J32" s="2"/>
      <c r="K32" s="2"/>
      <c r="L32" s="2"/>
      <c r="M32" s="2"/>
      <c r="N32" s="50">
        <f>M7-(((M11+M10)*F32)/2)</f>
        <v>114.78679606904363</v>
      </c>
      <c r="O32" s="167"/>
      <c r="P32" s="167"/>
      <c r="Q32" s="167"/>
      <c r="R32" s="167"/>
      <c r="S32" s="167"/>
      <c r="T32" s="167"/>
      <c r="U32" s="168"/>
    </row>
    <row r="33" spans="1:21" ht="15" customHeight="1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2"/>
      <c r="L33" s="2"/>
      <c r="M33" s="2"/>
      <c r="N33" s="35"/>
      <c r="O33" s="166"/>
      <c r="P33" s="167"/>
      <c r="Q33" s="167"/>
      <c r="R33" s="167"/>
      <c r="S33" s="167"/>
      <c r="T33" s="167"/>
      <c r="U33" s="168"/>
    </row>
    <row r="34" spans="1:21" ht="15" customHeight="1">
      <c r="A34" s="141" t="s">
        <v>85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166"/>
      <c r="P34" s="167"/>
      <c r="Q34" s="167"/>
      <c r="R34" s="167"/>
      <c r="S34" s="167"/>
      <c r="T34" s="167"/>
      <c r="U34" s="168"/>
    </row>
    <row r="35" spans="1:21" ht="15" customHeight="1" thickBot="1">
      <c r="A35" s="3"/>
      <c r="B35" s="2"/>
      <c r="C35" s="2"/>
      <c r="D35" s="2"/>
      <c r="E35" s="2"/>
      <c r="F35" s="131">
        <f>D28*(C24/3600)*((273+N32)/273)</f>
        <v>0.029179551379572097</v>
      </c>
      <c r="G35" s="131"/>
      <c r="H35" s="2"/>
      <c r="I35" s="2"/>
      <c r="J35" s="2"/>
      <c r="K35" s="2"/>
      <c r="L35" s="2"/>
      <c r="M35" s="2"/>
      <c r="N35" s="4"/>
      <c r="O35" s="169"/>
      <c r="P35" s="170"/>
      <c r="Q35" s="170"/>
      <c r="R35" s="170"/>
      <c r="S35" s="170"/>
      <c r="T35" s="170"/>
      <c r="U35" s="171"/>
    </row>
    <row r="36" spans="1:22" ht="15" customHeight="1" thickBot="1">
      <c r="A36" s="3"/>
      <c r="B36" s="2"/>
      <c r="C36" s="2"/>
      <c r="D36" s="2"/>
      <c r="E36" s="2"/>
      <c r="F36" s="131"/>
      <c r="G36" s="131"/>
      <c r="H36" s="21" t="s">
        <v>86</v>
      </c>
      <c r="I36" s="2"/>
      <c r="J36" s="2"/>
      <c r="K36" s="2"/>
      <c r="L36" s="2"/>
      <c r="M36" s="2"/>
      <c r="N36" s="4"/>
      <c r="O36" s="45" t="s">
        <v>122</v>
      </c>
      <c r="P36" s="46"/>
      <c r="Q36" s="46"/>
      <c r="R36" s="46"/>
      <c r="S36" s="46"/>
      <c r="T36" s="46"/>
      <c r="U36" s="47"/>
      <c r="V36" s="44"/>
    </row>
    <row r="37" spans="1:22" ht="1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163" t="s">
        <v>123</v>
      </c>
      <c r="P37" s="164"/>
      <c r="Q37" s="164"/>
      <c r="R37" s="164"/>
      <c r="S37" s="164"/>
      <c r="T37" s="164"/>
      <c r="U37" s="164"/>
      <c r="V37" s="165"/>
    </row>
    <row r="38" spans="1:22" ht="15" customHeight="1" thickBo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  <c r="O38" s="169"/>
      <c r="P38" s="170"/>
      <c r="Q38" s="170"/>
      <c r="R38" s="170"/>
      <c r="S38" s="170"/>
      <c r="T38" s="170"/>
      <c r="U38" s="170"/>
      <c r="V38" s="171"/>
    </row>
    <row r="39" spans="1:22" ht="15" customHeight="1" thickBot="1">
      <c r="A39" s="3" t="s">
        <v>87</v>
      </c>
      <c r="B39" s="53" t="s">
        <v>88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172" t="s">
        <v>124</v>
      </c>
      <c r="P39" s="173"/>
      <c r="Q39" s="173"/>
      <c r="R39" s="173"/>
      <c r="S39" s="173"/>
      <c r="T39" s="173"/>
      <c r="U39" s="173"/>
      <c r="V39" s="174"/>
    </row>
    <row r="40" spans="1:22" ht="1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  <c r="O40" s="163" t="s">
        <v>125</v>
      </c>
      <c r="P40" s="164"/>
      <c r="Q40" s="164"/>
      <c r="R40" s="164"/>
      <c r="S40" s="164"/>
      <c r="T40" s="164"/>
      <c r="U40" s="164"/>
      <c r="V40" s="165"/>
    </row>
    <row r="41" spans="1:22" ht="15" customHeight="1">
      <c r="A41" s="3"/>
      <c r="B41" s="53"/>
      <c r="C41" s="53"/>
      <c r="D41" s="53"/>
      <c r="E41" s="53"/>
      <c r="F41" s="19">
        <f>4*F35*0.5/(3.14*(M16^2))</f>
        <v>0.46464253789127535</v>
      </c>
      <c r="G41" s="21" t="s">
        <v>20</v>
      </c>
      <c r="H41" s="2"/>
      <c r="I41" s="2"/>
      <c r="J41" s="2"/>
      <c r="K41" s="131">
        <f>4*F35/(3.14*(M17^2))</f>
        <v>0.9292850757825507</v>
      </c>
      <c r="L41" s="131"/>
      <c r="M41" s="21" t="s">
        <v>20</v>
      </c>
      <c r="N41" s="4"/>
      <c r="O41" s="166"/>
      <c r="P41" s="167"/>
      <c r="Q41" s="167"/>
      <c r="R41" s="167"/>
      <c r="S41" s="167"/>
      <c r="T41" s="167"/>
      <c r="U41" s="167"/>
      <c r="V41" s="168"/>
    </row>
    <row r="42" spans="1:22" ht="15" customHeight="1" thickBot="1">
      <c r="A42" s="3"/>
      <c r="B42" s="2"/>
      <c r="C42" s="2"/>
      <c r="D42" s="2"/>
      <c r="E42" s="2"/>
      <c r="F42" s="2"/>
      <c r="G42" s="2"/>
      <c r="H42" s="140"/>
      <c r="I42" s="140"/>
      <c r="J42" s="2"/>
      <c r="K42" s="2"/>
      <c r="L42" s="2"/>
      <c r="M42" s="2"/>
      <c r="N42" s="4"/>
      <c r="O42" s="169"/>
      <c r="P42" s="170"/>
      <c r="Q42" s="170"/>
      <c r="R42" s="170"/>
      <c r="S42" s="170"/>
      <c r="T42" s="170"/>
      <c r="U42" s="170"/>
      <c r="V42" s="171"/>
    </row>
    <row r="43" spans="1:22" ht="1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"/>
      <c r="O43" s="163" t="s">
        <v>126</v>
      </c>
      <c r="P43" s="164"/>
      <c r="Q43" s="164"/>
      <c r="R43" s="164"/>
      <c r="S43" s="164"/>
      <c r="T43" s="164"/>
      <c r="U43" s="164"/>
      <c r="V43" s="165"/>
    </row>
    <row r="44" spans="1:22" ht="1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"/>
      <c r="O44" s="166"/>
      <c r="P44" s="167"/>
      <c r="Q44" s="167"/>
      <c r="R44" s="167"/>
      <c r="S44" s="167"/>
      <c r="T44" s="167"/>
      <c r="U44" s="167"/>
      <c r="V44" s="168"/>
    </row>
    <row r="45" spans="1:22" ht="15" customHeight="1" thickBo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"/>
      <c r="O45" s="166"/>
      <c r="P45" s="167"/>
      <c r="Q45" s="167"/>
      <c r="R45" s="167"/>
      <c r="S45" s="167"/>
      <c r="T45" s="167"/>
      <c r="U45" s="167"/>
      <c r="V45" s="168"/>
    </row>
    <row r="46" spans="1:22" ht="15" customHeight="1" thickBot="1">
      <c r="A46" s="1"/>
      <c r="B46" s="1"/>
      <c r="C46" s="1"/>
      <c r="D46" s="1"/>
      <c r="E46" s="1"/>
      <c r="F46" s="83"/>
      <c r="G46" s="84"/>
      <c r="H46" s="84"/>
      <c r="I46" s="84"/>
      <c r="J46" s="84"/>
      <c r="K46" s="84"/>
      <c r="L46" s="84"/>
      <c r="M46" s="84"/>
      <c r="N46" s="85"/>
      <c r="O46" s="166"/>
      <c r="P46" s="167"/>
      <c r="Q46" s="167"/>
      <c r="R46" s="167"/>
      <c r="S46" s="167"/>
      <c r="T46" s="167"/>
      <c r="U46" s="167"/>
      <c r="V46" s="168"/>
    </row>
    <row r="47" spans="1:22" ht="15" customHeight="1" thickBot="1">
      <c r="A47" s="1"/>
      <c r="B47" s="1"/>
      <c r="C47" s="1"/>
      <c r="D47" s="1"/>
      <c r="E47" s="1"/>
      <c r="F47" s="86"/>
      <c r="G47" s="87"/>
      <c r="H47" s="87"/>
      <c r="I47" s="87"/>
      <c r="J47" s="87"/>
      <c r="K47" s="87"/>
      <c r="L47" s="87"/>
      <c r="M47" s="87"/>
      <c r="N47" s="88"/>
      <c r="O47" s="169"/>
      <c r="P47" s="170"/>
      <c r="Q47" s="170"/>
      <c r="R47" s="170"/>
      <c r="S47" s="170"/>
      <c r="T47" s="170"/>
      <c r="U47" s="170"/>
      <c r="V47" s="171"/>
    </row>
    <row r="48" spans="1:14" ht="15" customHeight="1" thickBot="1">
      <c r="A48" s="6" t="s">
        <v>2</v>
      </c>
      <c r="B48" s="6" t="s">
        <v>3</v>
      </c>
      <c r="C48" s="6" t="s">
        <v>4</v>
      </c>
      <c r="D48" s="6" t="s">
        <v>5</v>
      </c>
      <c r="E48" s="5" t="s">
        <v>6</v>
      </c>
      <c r="F48" s="89"/>
      <c r="G48" s="90"/>
      <c r="H48" s="90"/>
      <c r="I48" s="90"/>
      <c r="J48" s="90"/>
      <c r="K48" s="90"/>
      <c r="L48" s="90"/>
      <c r="M48" s="90"/>
      <c r="N48" s="91"/>
    </row>
    <row r="49" spans="1:14" ht="15" customHeight="1" thickBot="1">
      <c r="A49" s="92" t="s">
        <v>7</v>
      </c>
      <c r="B49" s="93"/>
      <c r="C49" s="6" t="s">
        <v>129</v>
      </c>
      <c r="D49" s="6"/>
      <c r="E49" s="7"/>
      <c r="F49" s="94" t="s">
        <v>127</v>
      </c>
      <c r="G49" s="95"/>
      <c r="H49" s="95"/>
      <c r="I49" s="95"/>
      <c r="J49" s="95"/>
      <c r="K49" s="96"/>
      <c r="L49" s="6" t="s">
        <v>10</v>
      </c>
      <c r="M49" s="6" t="s">
        <v>3</v>
      </c>
      <c r="N49" s="6" t="s">
        <v>11</v>
      </c>
    </row>
    <row r="50" spans="1:14" ht="15" customHeight="1" thickBot="1">
      <c r="A50" s="92" t="s">
        <v>0</v>
      </c>
      <c r="B50" s="93"/>
      <c r="C50" s="6"/>
      <c r="D50" s="6"/>
      <c r="E50" s="7"/>
      <c r="F50" s="97"/>
      <c r="G50" s="98"/>
      <c r="H50" s="98"/>
      <c r="I50" s="98"/>
      <c r="J50" s="98"/>
      <c r="K50" s="99"/>
      <c r="L50" s="2" t="s">
        <v>12</v>
      </c>
      <c r="M50" s="8"/>
      <c r="N50" s="8"/>
    </row>
    <row r="51" spans="1:14" ht="15" customHeight="1" thickBot="1">
      <c r="A51" s="92" t="s">
        <v>1</v>
      </c>
      <c r="B51" s="93"/>
      <c r="C51" s="6"/>
      <c r="D51" s="6"/>
      <c r="E51" s="7"/>
      <c r="F51" s="100" t="s">
        <v>21</v>
      </c>
      <c r="G51" s="101"/>
      <c r="H51" s="101"/>
      <c r="I51" s="101"/>
      <c r="J51" s="101"/>
      <c r="K51" s="102"/>
      <c r="L51" s="109"/>
      <c r="M51" s="110"/>
      <c r="N51" s="111"/>
    </row>
    <row r="52" spans="1:14" ht="15" customHeight="1" thickBot="1">
      <c r="A52" s="92" t="s">
        <v>8</v>
      </c>
      <c r="B52" s="93"/>
      <c r="C52" s="6"/>
      <c r="D52" s="6"/>
      <c r="E52" s="7"/>
      <c r="F52" s="103"/>
      <c r="G52" s="104"/>
      <c r="H52" s="104"/>
      <c r="I52" s="104"/>
      <c r="J52" s="104"/>
      <c r="K52" s="105"/>
      <c r="L52" s="112"/>
      <c r="M52" s="113"/>
      <c r="N52" s="114"/>
    </row>
    <row r="53" spans="1:14" ht="15" customHeight="1" thickBot="1">
      <c r="A53" s="118" t="s">
        <v>9</v>
      </c>
      <c r="B53" s="119"/>
      <c r="C53" s="6"/>
      <c r="D53" s="6"/>
      <c r="E53" s="7"/>
      <c r="F53" s="106"/>
      <c r="G53" s="107"/>
      <c r="H53" s="107"/>
      <c r="I53" s="107"/>
      <c r="J53" s="107"/>
      <c r="K53" s="108"/>
      <c r="L53" s="115"/>
      <c r="M53" s="116"/>
      <c r="N53" s="117"/>
    </row>
    <row r="54" ht="49.5" customHeight="1" thickBot="1"/>
    <row r="55" spans="1:14" ht="15" customHeight="1">
      <c r="A55" s="137" t="s">
        <v>93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9"/>
    </row>
    <row r="56" spans="1:14" ht="15" customHeight="1">
      <c r="A56" s="3"/>
      <c r="B56" s="23"/>
      <c r="C56" s="23"/>
      <c r="D56" s="23"/>
      <c r="E56" s="23"/>
      <c r="F56" s="23"/>
      <c r="G56" s="23"/>
      <c r="H56" s="2"/>
      <c r="I56" s="19"/>
      <c r="J56" s="2"/>
      <c r="K56" s="2"/>
      <c r="L56" s="24"/>
      <c r="M56" s="24"/>
      <c r="N56" s="4"/>
    </row>
    <row r="57" spans="1:14" ht="15" customHeight="1">
      <c r="A57" s="3"/>
      <c r="B57" s="23"/>
      <c r="C57" s="23"/>
      <c r="D57" s="23"/>
      <c r="E57" s="48">
        <f>1.34*273/(M7+273)</f>
        <v>0.8944254278728607</v>
      </c>
      <c r="F57" s="23" t="s">
        <v>92</v>
      </c>
      <c r="G57" s="23"/>
      <c r="H57" s="2"/>
      <c r="I57" s="19"/>
      <c r="J57" s="2"/>
      <c r="K57" s="131">
        <f>1.34*273/(N32+273)</f>
        <v>0.9433534192197393</v>
      </c>
      <c r="L57" s="131"/>
      <c r="M57" s="22" t="s">
        <v>92</v>
      </c>
      <c r="N57" s="4"/>
    </row>
    <row r="58" spans="1:14" ht="15" customHeight="1">
      <c r="A58" s="3"/>
      <c r="B58" s="23"/>
      <c r="C58" s="23"/>
      <c r="D58" s="23"/>
      <c r="E58" s="23"/>
      <c r="F58" s="23"/>
      <c r="G58" s="23"/>
      <c r="H58" s="2"/>
      <c r="I58" s="19"/>
      <c r="J58" s="2"/>
      <c r="K58" s="2"/>
      <c r="L58" s="24"/>
      <c r="M58" s="24"/>
      <c r="N58" s="4"/>
    </row>
    <row r="59" spans="1:14" ht="15" customHeight="1" thickBot="1">
      <c r="A59" s="3" t="s">
        <v>94</v>
      </c>
      <c r="B59" s="53" t="s">
        <v>95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1:14" s="42" customFormat="1" ht="15" customHeight="1">
      <c r="A60" s="175" t="s">
        <v>96</v>
      </c>
      <c r="B60" s="151"/>
      <c r="C60" s="151" t="s">
        <v>97</v>
      </c>
      <c r="D60" s="151" t="s">
        <v>98</v>
      </c>
      <c r="E60" s="151" t="s">
        <v>99</v>
      </c>
      <c r="F60" s="151" t="s">
        <v>100</v>
      </c>
      <c r="G60" s="151"/>
      <c r="H60" s="177" t="s">
        <v>101</v>
      </c>
      <c r="I60" s="151" t="s">
        <v>102</v>
      </c>
      <c r="J60" s="151"/>
      <c r="K60" s="151"/>
      <c r="L60" s="151"/>
      <c r="M60" s="151" t="s">
        <v>105</v>
      </c>
      <c r="N60" s="152"/>
    </row>
    <row r="61" spans="1:14" s="42" customFormat="1" ht="15" customHeight="1">
      <c r="A61" s="176"/>
      <c r="B61" s="153"/>
      <c r="C61" s="153"/>
      <c r="D61" s="153"/>
      <c r="E61" s="153"/>
      <c r="F61" s="153"/>
      <c r="G61" s="153"/>
      <c r="H61" s="178"/>
      <c r="I61" s="153" t="s">
        <v>103</v>
      </c>
      <c r="J61" s="153"/>
      <c r="K61" s="153" t="s">
        <v>104</v>
      </c>
      <c r="L61" s="153"/>
      <c r="M61" s="153"/>
      <c r="N61" s="154"/>
    </row>
    <row r="62" spans="1:14" s="42" customFormat="1" ht="15" customHeight="1">
      <c r="A62" s="176"/>
      <c r="B62" s="153"/>
      <c r="C62" s="153"/>
      <c r="D62" s="153"/>
      <c r="E62" s="153"/>
      <c r="F62" s="153"/>
      <c r="G62" s="153"/>
      <c r="H62" s="178"/>
      <c r="I62" s="153"/>
      <c r="J62" s="153"/>
      <c r="K62" s="153"/>
      <c r="L62" s="153"/>
      <c r="M62" s="153"/>
      <c r="N62" s="154"/>
    </row>
    <row r="63" spans="1:14" s="12" customFormat="1" ht="15" customHeight="1">
      <c r="A63" s="128" t="s">
        <v>106</v>
      </c>
      <c r="B63" s="58"/>
      <c r="C63" s="27">
        <v>0.3</v>
      </c>
      <c r="D63" s="27">
        <v>0.43</v>
      </c>
      <c r="E63" s="27">
        <v>0.9</v>
      </c>
      <c r="F63" s="58">
        <v>1.2</v>
      </c>
      <c r="G63" s="58"/>
      <c r="H63" s="43">
        <v>0.5</v>
      </c>
      <c r="I63" s="58">
        <v>0.5</v>
      </c>
      <c r="J63" s="58"/>
      <c r="K63" s="58">
        <v>1.5</v>
      </c>
      <c r="L63" s="58"/>
      <c r="M63" s="58">
        <v>1.5</v>
      </c>
      <c r="N63" s="127"/>
    </row>
    <row r="64" spans="1:14" s="12" customFormat="1" ht="15" customHeight="1">
      <c r="A64" s="129" t="s">
        <v>107</v>
      </c>
      <c r="B64" s="130"/>
      <c r="C64" s="120">
        <v>0</v>
      </c>
      <c r="D64" s="120">
        <v>0</v>
      </c>
      <c r="E64" s="120">
        <v>1</v>
      </c>
      <c r="F64" s="120">
        <v>1</v>
      </c>
      <c r="G64" s="120"/>
      <c r="H64" s="120">
        <v>0</v>
      </c>
      <c r="I64" s="120">
        <v>0</v>
      </c>
      <c r="J64" s="120"/>
      <c r="K64" s="120">
        <v>0</v>
      </c>
      <c r="L64" s="120"/>
      <c r="M64" s="120">
        <v>0</v>
      </c>
      <c r="N64" s="121"/>
    </row>
    <row r="65" spans="1:14" ht="15" customHeight="1">
      <c r="A65" s="129"/>
      <c r="B65" s="13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</row>
    <row r="66" spans="1:14" ht="15" customHeight="1">
      <c r="A66" s="122" t="s">
        <v>108</v>
      </c>
      <c r="B66" s="123"/>
      <c r="C66" s="120">
        <v>0</v>
      </c>
      <c r="D66" s="120">
        <v>0</v>
      </c>
      <c r="E66" s="120">
        <v>0</v>
      </c>
      <c r="F66" s="120">
        <v>0</v>
      </c>
      <c r="G66" s="120"/>
      <c r="H66" s="120">
        <v>0</v>
      </c>
      <c r="I66" s="120">
        <v>0</v>
      </c>
      <c r="J66" s="120"/>
      <c r="K66" s="120">
        <v>0</v>
      </c>
      <c r="L66" s="120"/>
      <c r="M66" s="120">
        <v>1</v>
      </c>
      <c r="N66" s="121"/>
    </row>
    <row r="67" spans="1:14" ht="15" customHeight="1" thickBot="1">
      <c r="A67" s="124"/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85"/>
    </row>
    <row r="68" spans="1:14" ht="15" customHeight="1">
      <c r="A68" s="3"/>
      <c r="B68" s="23"/>
      <c r="C68" s="23"/>
      <c r="D68" s="23"/>
      <c r="E68" s="23"/>
      <c r="F68" s="23"/>
      <c r="G68" s="23"/>
      <c r="H68" s="2"/>
      <c r="I68" s="19"/>
      <c r="J68" s="2"/>
      <c r="K68" s="2"/>
      <c r="L68" s="24"/>
      <c r="M68" s="24"/>
      <c r="N68" s="4"/>
    </row>
    <row r="69" spans="1:14" ht="15" customHeight="1">
      <c r="A69" s="3" t="s">
        <v>109</v>
      </c>
      <c r="B69" s="23" t="s">
        <v>110</v>
      </c>
      <c r="C69" s="23"/>
      <c r="D69" s="23"/>
      <c r="E69" s="23"/>
      <c r="F69" s="23"/>
      <c r="G69" s="23"/>
      <c r="H69" s="2"/>
      <c r="I69" s="19"/>
      <c r="J69" s="2"/>
      <c r="K69" s="2"/>
      <c r="L69" s="24"/>
      <c r="M69" s="24"/>
      <c r="N69" s="4"/>
    </row>
    <row r="70" spans="1:14" ht="15" customHeight="1">
      <c r="A70" s="3"/>
      <c r="B70" s="23"/>
      <c r="C70" s="23"/>
      <c r="D70" s="23"/>
      <c r="E70" s="23"/>
      <c r="F70" s="23"/>
      <c r="G70" s="23"/>
      <c r="H70" s="2"/>
      <c r="I70" s="19"/>
      <c r="J70" s="2"/>
      <c r="K70" s="2"/>
      <c r="L70" s="24"/>
      <c r="M70" s="24"/>
      <c r="N70" s="4"/>
    </row>
    <row r="71" spans="1:14" ht="15" customHeight="1">
      <c r="A71" s="3"/>
      <c r="B71" s="23"/>
      <c r="C71" s="23"/>
      <c r="D71" s="23"/>
      <c r="E71" s="23"/>
      <c r="F71" s="23"/>
      <c r="G71" s="181">
        <f>((M13*M11/M16)+(C64*C63+D64*D63+E64*E63+F64*F63+H64*H63+I64*I63+K64*K63+M64*M63))*(F41^2)*E57/(2*9.81)</f>
        <v>0.02129807364559485</v>
      </c>
      <c r="H71" s="2"/>
      <c r="I71" s="19"/>
      <c r="J71" s="2"/>
      <c r="K71" s="2"/>
      <c r="L71" s="24"/>
      <c r="M71" s="24"/>
      <c r="N71" s="4"/>
    </row>
    <row r="72" spans="1:14" ht="15" customHeight="1">
      <c r="A72" s="3"/>
      <c r="B72" s="23"/>
      <c r="C72" s="23"/>
      <c r="D72" s="23"/>
      <c r="E72" s="23"/>
      <c r="F72" s="23"/>
      <c r="G72" s="181"/>
      <c r="H72" s="162" t="s">
        <v>111</v>
      </c>
      <c r="I72" s="162"/>
      <c r="J72" s="2"/>
      <c r="K72" s="2"/>
      <c r="L72" s="24"/>
      <c r="M72" s="24"/>
      <c r="N72" s="4"/>
    </row>
    <row r="73" spans="1:14" ht="15" customHeight="1">
      <c r="A73" s="3"/>
      <c r="B73" s="23"/>
      <c r="C73" s="23"/>
      <c r="D73" s="23"/>
      <c r="E73" s="23"/>
      <c r="F73" s="23"/>
      <c r="G73" s="23"/>
      <c r="H73" s="2"/>
      <c r="I73" s="19"/>
      <c r="J73" s="2"/>
      <c r="K73" s="2"/>
      <c r="L73" s="24"/>
      <c r="M73" s="24"/>
      <c r="N73" s="4"/>
    </row>
    <row r="74" spans="1:14" ht="15" customHeight="1">
      <c r="A74" s="3" t="s">
        <v>112</v>
      </c>
      <c r="B74" s="53" t="s">
        <v>113</v>
      </c>
      <c r="C74" s="53"/>
      <c r="D74" s="53"/>
      <c r="E74" s="53"/>
      <c r="F74" s="53"/>
      <c r="G74" s="53"/>
      <c r="H74" s="53"/>
      <c r="I74" s="19"/>
      <c r="J74" s="2"/>
      <c r="K74" s="2"/>
      <c r="L74" s="24"/>
      <c r="M74" s="24"/>
      <c r="N74" s="4"/>
    </row>
    <row r="75" spans="1:14" ht="15" customHeight="1">
      <c r="A75" s="3"/>
      <c r="B75" s="23"/>
      <c r="C75" s="23"/>
      <c r="D75" s="23"/>
      <c r="E75" s="23"/>
      <c r="F75" s="23"/>
      <c r="G75" s="23"/>
      <c r="H75" s="2"/>
      <c r="I75" s="19"/>
      <c r="J75" s="2"/>
      <c r="K75" s="2"/>
      <c r="L75" s="24"/>
      <c r="M75" s="24"/>
      <c r="N75" s="4"/>
    </row>
    <row r="76" spans="1:14" ht="15" customHeight="1">
      <c r="A76" s="3"/>
      <c r="B76" s="23"/>
      <c r="C76" s="23"/>
      <c r="D76" s="23"/>
      <c r="E76" s="23"/>
      <c r="F76" s="23"/>
      <c r="G76" s="181">
        <f>((M13*M10/M17)+(C66*C63+D66*D63+E66*E63+F66*F63+H66*H63+I66*I63+K66*K63+M66*M63))*(K41^2)*K57/(2*9.81)</f>
        <v>0.09674516526879243</v>
      </c>
      <c r="H76" s="2"/>
      <c r="I76" s="19"/>
      <c r="J76" s="2"/>
      <c r="K76" s="2"/>
      <c r="L76" s="24"/>
      <c r="M76" s="24"/>
      <c r="N76" s="4"/>
    </row>
    <row r="77" spans="1:14" ht="15" customHeight="1">
      <c r="A77" s="3"/>
      <c r="B77" s="23"/>
      <c r="C77" s="23"/>
      <c r="D77" s="23"/>
      <c r="E77" s="23"/>
      <c r="F77" s="23"/>
      <c r="G77" s="181"/>
      <c r="H77" s="162" t="s">
        <v>111</v>
      </c>
      <c r="I77" s="162"/>
      <c r="J77" s="2"/>
      <c r="K77" s="2"/>
      <c r="L77" s="24"/>
      <c r="M77" s="24"/>
      <c r="N77" s="4"/>
    </row>
    <row r="78" spans="1:14" ht="15" customHeight="1">
      <c r="A78" s="3"/>
      <c r="B78" s="23"/>
      <c r="C78" s="23"/>
      <c r="D78" s="23"/>
      <c r="E78" s="23"/>
      <c r="F78" s="23"/>
      <c r="G78" s="23"/>
      <c r="H78" s="2"/>
      <c r="I78" s="19"/>
      <c r="J78" s="2"/>
      <c r="K78" s="2"/>
      <c r="L78" s="24"/>
      <c r="M78" s="24"/>
      <c r="N78" s="4"/>
    </row>
    <row r="79" spans="1:14" ht="15" customHeight="1">
      <c r="A79" s="3" t="s">
        <v>114</v>
      </c>
      <c r="B79" s="53" t="s">
        <v>115</v>
      </c>
      <c r="C79" s="53"/>
      <c r="D79" s="53"/>
      <c r="E79" s="53"/>
      <c r="F79" s="53"/>
      <c r="G79" s="53"/>
      <c r="H79" s="53"/>
      <c r="I79" s="53"/>
      <c r="J79" s="53"/>
      <c r="K79" s="180">
        <f>G71+G76</f>
        <v>0.11804323891438728</v>
      </c>
      <c r="L79" s="180"/>
      <c r="M79" s="162" t="s">
        <v>111</v>
      </c>
      <c r="N79" s="179"/>
    </row>
    <row r="80" spans="1:14" ht="15" customHeight="1">
      <c r="A80" s="3"/>
      <c r="B80" s="23"/>
      <c r="C80" s="23"/>
      <c r="D80" s="23"/>
      <c r="E80" s="23"/>
      <c r="F80" s="23"/>
      <c r="G80" s="23"/>
      <c r="H80" s="2"/>
      <c r="I80" s="19"/>
      <c r="J80" s="2"/>
      <c r="K80" s="2"/>
      <c r="L80" s="24"/>
      <c r="M80" s="24"/>
      <c r="N80" s="4"/>
    </row>
    <row r="81" spans="1:14" ht="15" customHeight="1">
      <c r="A81" s="3" t="s">
        <v>116</v>
      </c>
      <c r="B81" s="23" t="s">
        <v>117</v>
      </c>
      <c r="C81" s="23"/>
      <c r="D81" s="23"/>
      <c r="E81" s="23"/>
      <c r="F81" s="23"/>
      <c r="G81" s="23"/>
      <c r="H81" s="2"/>
      <c r="I81" s="19"/>
      <c r="J81" s="2"/>
      <c r="K81" s="2"/>
      <c r="L81" s="24"/>
      <c r="M81" s="24"/>
      <c r="N81" s="4"/>
    </row>
    <row r="82" spans="1:14" ht="15" customHeight="1">
      <c r="A82" s="3"/>
      <c r="B82" s="23"/>
      <c r="C82" s="23"/>
      <c r="D82" s="23"/>
      <c r="E82" s="23"/>
      <c r="F82" s="23"/>
      <c r="G82" s="23"/>
      <c r="H82" s="2"/>
      <c r="I82" s="19"/>
      <c r="J82" s="2"/>
      <c r="K82" s="2"/>
      <c r="L82" s="24"/>
      <c r="M82" s="24"/>
      <c r="N82" s="4"/>
    </row>
    <row r="83" spans="1:14" ht="15" customHeight="1">
      <c r="A83" s="3"/>
      <c r="B83" s="23"/>
      <c r="C83" s="23"/>
      <c r="D83" s="23"/>
      <c r="E83" s="23"/>
      <c r="F83" s="23"/>
      <c r="G83" s="23"/>
      <c r="H83" s="183">
        <f>M10*((1.293*273/(273+M6))-(1.34*273/(273+N32)))</f>
        <v>2.5228475392040797</v>
      </c>
      <c r="I83" s="19"/>
      <c r="J83" s="2"/>
      <c r="K83" s="2"/>
      <c r="L83" s="24"/>
      <c r="M83" s="24"/>
      <c r="N83" s="4"/>
    </row>
    <row r="84" spans="1:14" ht="15" customHeight="1">
      <c r="A84" s="3"/>
      <c r="B84" s="23"/>
      <c r="C84" s="23"/>
      <c r="D84" s="23"/>
      <c r="E84" s="23"/>
      <c r="F84" s="23"/>
      <c r="G84" s="23"/>
      <c r="H84" s="183"/>
      <c r="I84" s="184" t="s">
        <v>118</v>
      </c>
      <c r="J84" s="184"/>
      <c r="K84" s="2"/>
      <c r="L84" s="24"/>
      <c r="M84" s="24"/>
      <c r="N84" s="4"/>
    </row>
    <row r="85" spans="1:14" ht="15" customHeight="1">
      <c r="A85" s="3"/>
      <c r="B85" s="23"/>
      <c r="C85" s="23"/>
      <c r="D85" s="23"/>
      <c r="E85" s="23"/>
      <c r="F85" s="23"/>
      <c r="G85" s="23"/>
      <c r="H85" s="2"/>
      <c r="I85" s="19"/>
      <c r="J85" s="2"/>
      <c r="K85" s="2"/>
      <c r="L85" s="24"/>
      <c r="M85" s="24"/>
      <c r="N85" s="4"/>
    </row>
    <row r="86" spans="1:14" ht="15" customHeight="1">
      <c r="A86" s="3" t="s">
        <v>119</v>
      </c>
      <c r="B86" s="162" t="s">
        <v>120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79"/>
    </row>
    <row r="87" spans="1:14" ht="15" customHeight="1">
      <c r="A87" s="3"/>
      <c r="B87" s="23"/>
      <c r="C87" s="23"/>
      <c r="D87" s="23"/>
      <c r="E87" s="23"/>
      <c r="F87" s="23"/>
      <c r="G87" s="23"/>
      <c r="H87" s="2"/>
      <c r="I87" s="19"/>
      <c r="J87" s="2"/>
      <c r="K87" s="2"/>
      <c r="L87" s="24"/>
      <c r="M87" s="24"/>
      <c r="N87" s="4"/>
    </row>
    <row r="88" spans="1:14" ht="15" customHeight="1">
      <c r="A88" s="3"/>
      <c r="B88" s="23"/>
      <c r="C88" s="48">
        <f>H83-K79</f>
        <v>2.404804300289692</v>
      </c>
      <c r="D88" s="23" t="s">
        <v>111</v>
      </c>
      <c r="E88" s="23"/>
      <c r="F88" s="23"/>
      <c r="G88" s="23"/>
      <c r="H88" s="2"/>
      <c r="I88" s="19"/>
      <c r="J88" s="2"/>
      <c r="K88" s="2"/>
      <c r="L88" s="24"/>
      <c r="M88" s="24"/>
      <c r="N88" s="4"/>
    </row>
    <row r="89" spans="1:14" ht="15" customHeight="1">
      <c r="A89" s="3"/>
      <c r="B89" s="23"/>
      <c r="C89" s="23"/>
      <c r="D89" s="23"/>
      <c r="E89" s="23"/>
      <c r="F89" s="23"/>
      <c r="G89" s="23"/>
      <c r="H89" s="2"/>
      <c r="I89" s="19"/>
      <c r="J89" s="2"/>
      <c r="K89" s="2"/>
      <c r="L89" s="24"/>
      <c r="M89" s="24"/>
      <c r="N89" s="4"/>
    </row>
    <row r="90" spans="1:14" ht="15" customHeight="1">
      <c r="A90" s="3"/>
      <c r="B90" s="23"/>
      <c r="C90" s="23"/>
      <c r="D90" s="23"/>
      <c r="E90" s="23"/>
      <c r="F90" s="23"/>
      <c r="G90" s="23"/>
      <c r="H90" s="2"/>
      <c r="I90" s="19"/>
      <c r="J90" s="2"/>
      <c r="K90" s="2"/>
      <c r="L90" s="24"/>
      <c r="M90" s="24"/>
      <c r="N90" s="4"/>
    </row>
    <row r="91" spans="1:14" ht="15" customHeight="1">
      <c r="A91" s="3"/>
      <c r="B91" s="23"/>
      <c r="C91" s="23"/>
      <c r="D91" s="23"/>
      <c r="E91" s="23"/>
      <c r="F91" s="23"/>
      <c r="G91" s="23"/>
      <c r="H91" s="2"/>
      <c r="I91" s="19"/>
      <c r="J91" s="2"/>
      <c r="K91" s="2"/>
      <c r="L91" s="24"/>
      <c r="M91" s="24"/>
      <c r="N91" s="4"/>
    </row>
    <row r="92" spans="1:14" ht="15" customHeight="1">
      <c r="A92" s="3"/>
      <c r="B92" s="23"/>
      <c r="C92" s="23"/>
      <c r="D92" s="23"/>
      <c r="E92" s="23"/>
      <c r="F92" s="23"/>
      <c r="G92" s="23"/>
      <c r="H92" s="2"/>
      <c r="I92" s="19"/>
      <c r="J92" s="2"/>
      <c r="K92" s="2"/>
      <c r="L92" s="24"/>
      <c r="M92" s="24"/>
      <c r="N92" s="4"/>
    </row>
    <row r="93" spans="1:14" ht="15" customHeight="1">
      <c r="A93" s="3"/>
      <c r="B93" s="23"/>
      <c r="C93" s="23"/>
      <c r="D93" s="23"/>
      <c r="E93" s="23"/>
      <c r="F93" s="23"/>
      <c r="G93" s="23"/>
      <c r="H93" s="2"/>
      <c r="I93" s="19"/>
      <c r="J93" s="2"/>
      <c r="K93" s="2"/>
      <c r="L93" s="24"/>
      <c r="M93" s="24"/>
      <c r="N93" s="4"/>
    </row>
    <row r="94" spans="1:14" ht="15" customHeight="1">
      <c r="A94" s="3"/>
      <c r="B94" s="23"/>
      <c r="C94" s="23"/>
      <c r="D94" s="23"/>
      <c r="E94" s="23"/>
      <c r="F94" s="23"/>
      <c r="G94" s="23"/>
      <c r="H94" s="2"/>
      <c r="I94" s="19"/>
      <c r="J94" s="2"/>
      <c r="K94" s="2"/>
      <c r="L94" s="24"/>
      <c r="M94" s="24"/>
      <c r="N94" s="4"/>
    </row>
    <row r="95" spans="1:14" ht="15" customHeight="1">
      <c r="A95" s="3"/>
      <c r="B95" s="23"/>
      <c r="C95" s="23"/>
      <c r="D95" s="23"/>
      <c r="E95" s="23"/>
      <c r="F95" s="23"/>
      <c r="G95" s="23"/>
      <c r="H95" s="2"/>
      <c r="I95" s="19"/>
      <c r="J95" s="2"/>
      <c r="K95" s="2"/>
      <c r="L95" s="24"/>
      <c r="M95" s="24"/>
      <c r="N95" s="4"/>
    </row>
    <row r="96" spans="1:14" ht="15" customHeight="1">
      <c r="A96" s="3"/>
      <c r="B96" s="23"/>
      <c r="C96" s="23"/>
      <c r="D96" s="23"/>
      <c r="E96" s="23"/>
      <c r="F96" s="23"/>
      <c r="G96" s="23"/>
      <c r="H96" s="2"/>
      <c r="I96" s="19"/>
      <c r="J96" s="2"/>
      <c r="K96" s="2"/>
      <c r="L96" s="24"/>
      <c r="M96" s="24"/>
      <c r="N96" s="4"/>
    </row>
    <row r="97" spans="1:14" ht="15" customHeight="1">
      <c r="A97" s="3"/>
      <c r="B97" s="23"/>
      <c r="C97" s="23"/>
      <c r="D97" s="23"/>
      <c r="E97" s="23"/>
      <c r="F97" s="23"/>
      <c r="G97" s="23"/>
      <c r="H97" s="2"/>
      <c r="I97" s="19"/>
      <c r="J97" s="2"/>
      <c r="K97" s="2"/>
      <c r="L97" s="24"/>
      <c r="M97" s="24"/>
      <c r="N97" s="4"/>
    </row>
    <row r="98" spans="1:14" ht="15" customHeight="1">
      <c r="A98" s="3"/>
      <c r="B98" s="23"/>
      <c r="C98" s="23"/>
      <c r="D98" s="23"/>
      <c r="E98" s="23"/>
      <c r="F98" s="23"/>
      <c r="G98" s="23"/>
      <c r="H98" s="2"/>
      <c r="I98" s="19"/>
      <c r="J98" s="2"/>
      <c r="K98" s="2"/>
      <c r="L98" s="24"/>
      <c r="M98" s="24"/>
      <c r="N98" s="4"/>
    </row>
    <row r="99" spans="1:18" ht="1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R99" s="2"/>
    </row>
    <row r="100" spans="1:14" ht="15" customHeight="1" thickBo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20"/>
    </row>
    <row r="101" spans="1:14" ht="15" customHeight="1" thickBot="1">
      <c r="A101" s="1"/>
      <c r="B101" s="1"/>
      <c r="C101" s="1"/>
      <c r="D101" s="1"/>
      <c r="E101" s="1"/>
      <c r="F101" s="83"/>
      <c r="G101" s="84"/>
      <c r="H101" s="84"/>
      <c r="I101" s="84"/>
      <c r="J101" s="84"/>
      <c r="K101" s="84"/>
      <c r="L101" s="84"/>
      <c r="M101" s="84"/>
      <c r="N101" s="85"/>
    </row>
    <row r="102" spans="1:14" ht="15" customHeight="1" thickBot="1">
      <c r="A102" s="1"/>
      <c r="B102" s="1"/>
      <c r="C102" s="1"/>
      <c r="D102" s="1"/>
      <c r="E102" s="1"/>
      <c r="F102" s="86"/>
      <c r="G102" s="87"/>
      <c r="H102" s="87"/>
      <c r="I102" s="87"/>
      <c r="J102" s="87"/>
      <c r="K102" s="87"/>
      <c r="L102" s="87"/>
      <c r="M102" s="87"/>
      <c r="N102" s="88"/>
    </row>
    <row r="103" spans="1:14" ht="15" customHeight="1" thickBot="1">
      <c r="A103" s="6" t="s">
        <v>2</v>
      </c>
      <c r="B103" s="6" t="s">
        <v>3</v>
      </c>
      <c r="C103" s="6" t="s">
        <v>4</v>
      </c>
      <c r="D103" s="6" t="s">
        <v>5</v>
      </c>
      <c r="E103" s="5" t="s">
        <v>6</v>
      </c>
      <c r="F103" s="89"/>
      <c r="G103" s="90"/>
      <c r="H103" s="90"/>
      <c r="I103" s="90"/>
      <c r="J103" s="90"/>
      <c r="K103" s="90"/>
      <c r="L103" s="90"/>
      <c r="M103" s="90"/>
      <c r="N103" s="91"/>
    </row>
    <row r="104" spans="1:14" ht="15" customHeight="1" thickBot="1">
      <c r="A104" s="92" t="s">
        <v>7</v>
      </c>
      <c r="B104" s="93"/>
      <c r="C104" s="6"/>
      <c r="D104" s="6"/>
      <c r="E104" s="7"/>
      <c r="F104" s="94" t="s">
        <v>127</v>
      </c>
      <c r="G104" s="95"/>
      <c r="H104" s="95"/>
      <c r="I104" s="95"/>
      <c r="J104" s="95"/>
      <c r="K104" s="96"/>
      <c r="L104" s="6" t="s">
        <v>10</v>
      </c>
      <c r="M104" s="6" t="s">
        <v>3</v>
      </c>
      <c r="N104" s="6" t="s">
        <v>11</v>
      </c>
    </row>
    <row r="105" spans="1:14" ht="15" customHeight="1" thickBot="1">
      <c r="A105" s="92" t="s">
        <v>0</v>
      </c>
      <c r="B105" s="93"/>
      <c r="C105" s="6"/>
      <c r="D105" s="6"/>
      <c r="E105" s="7"/>
      <c r="F105" s="97"/>
      <c r="G105" s="98"/>
      <c r="H105" s="98"/>
      <c r="I105" s="98"/>
      <c r="J105" s="98"/>
      <c r="K105" s="99"/>
      <c r="L105" s="2" t="s">
        <v>12</v>
      </c>
      <c r="M105" s="8"/>
      <c r="N105" s="8"/>
    </row>
    <row r="106" spans="1:14" ht="15" customHeight="1" thickBot="1">
      <c r="A106" s="92" t="s">
        <v>1</v>
      </c>
      <c r="B106" s="93"/>
      <c r="C106" s="6"/>
      <c r="D106" s="6"/>
      <c r="E106" s="7"/>
      <c r="F106" s="100" t="s">
        <v>21</v>
      </c>
      <c r="G106" s="101"/>
      <c r="H106" s="101"/>
      <c r="I106" s="101"/>
      <c r="J106" s="101"/>
      <c r="K106" s="102"/>
      <c r="L106" s="109"/>
      <c r="M106" s="110"/>
      <c r="N106" s="111"/>
    </row>
    <row r="107" spans="1:14" ht="15" customHeight="1" thickBot="1">
      <c r="A107" s="92" t="s">
        <v>8</v>
      </c>
      <c r="B107" s="93"/>
      <c r="C107" s="6"/>
      <c r="D107" s="6"/>
      <c r="E107" s="7"/>
      <c r="F107" s="103"/>
      <c r="G107" s="104"/>
      <c r="H107" s="104"/>
      <c r="I107" s="104"/>
      <c r="J107" s="104"/>
      <c r="K107" s="105"/>
      <c r="L107" s="112"/>
      <c r="M107" s="113"/>
      <c r="N107" s="114"/>
    </row>
    <row r="108" spans="1:14" ht="15" customHeight="1" thickBot="1">
      <c r="A108" s="118" t="s">
        <v>9</v>
      </c>
      <c r="B108" s="119"/>
      <c r="C108" s="6"/>
      <c r="D108" s="6"/>
      <c r="E108" s="7"/>
      <c r="F108" s="106"/>
      <c r="G108" s="107"/>
      <c r="H108" s="107"/>
      <c r="I108" s="107"/>
      <c r="J108" s="107"/>
      <c r="K108" s="108"/>
      <c r="L108" s="115"/>
      <c r="M108" s="116"/>
      <c r="N108" s="117"/>
    </row>
    <row r="109" ht="3.75" customHeight="1"/>
  </sheetData>
  <sheetProtection/>
  <mergeCells count="190">
    <mergeCell ref="A1:N1"/>
    <mergeCell ref="M79:N79"/>
    <mergeCell ref="H83:H84"/>
    <mergeCell ref="I84:J84"/>
    <mergeCell ref="I66:J67"/>
    <mergeCell ref="K66:L67"/>
    <mergeCell ref="M66:N67"/>
    <mergeCell ref="G71:G72"/>
    <mergeCell ref="H72:I72"/>
    <mergeCell ref="C60:C62"/>
    <mergeCell ref="B86:N86"/>
    <mergeCell ref="K79:L79"/>
    <mergeCell ref="B74:H74"/>
    <mergeCell ref="G76:G77"/>
    <mergeCell ref="H77:I77"/>
    <mergeCell ref="B79:J79"/>
    <mergeCell ref="I60:L60"/>
    <mergeCell ref="I61:J62"/>
    <mergeCell ref="K61:L62"/>
    <mergeCell ref="A60:B62"/>
    <mergeCell ref="D60:D62"/>
    <mergeCell ref="E60:E62"/>
    <mergeCell ref="F60:G62"/>
    <mergeCell ref="H60:H62"/>
    <mergeCell ref="O43:V47"/>
    <mergeCell ref="F35:G36"/>
    <mergeCell ref="B39:N39"/>
    <mergeCell ref="K41:L41"/>
    <mergeCell ref="O30:U35"/>
    <mergeCell ref="O37:V38"/>
    <mergeCell ref="O39:V39"/>
    <mergeCell ref="O40:V42"/>
    <mergeCell ref="A53:B53"/>
    <mergeCell ref="J28:K28"/>
    <mergeCell ref="L28:M28"/>
    <mergeCell ref="B30:N30"/>
    <mergeCell ref="F32:G32"/>
    <mergeCell ref="L51:N53"/>
    <mergeCell ref="A51:B51"/>
    <mergeCell ref="A52:B52"/>
    <mergeCell ref="F46:N48"/>
    <mergeCell ref="F49:K50"/>
    <mergeCell ref="M18:N18"/>
    <mergeCell ref="B19:H19"/>
    <mergeCell ref="I19:J19"/>
    <mergeCell ref="K19:L19"/>
    <mergeCell ref="M19:N19"/>
    <mergeCell ref="M16:N16"/>
    <mergeCell ref="B17:H17"/>
    <mergeCell ref="I17:J17"/>
    <mergeCell ref="K17:L17"/>
    <mergeCell ref="B16:H16"/>
    <mergeCell ref="I16:J16"/>
    <mergeCell ref="K16:L16"/>
    <mergeCell ref="B18:H18"/>
    <mergeCell ref="I18:J18"/>
    <mergeCell ref="K18:L18"/>
    <mergeCell ref="I5:J5"/>
    <mergeCell ref="I6:J6"/>
    <mergeCell ref="B12:H12"/>
    <mergeCell ref="I11:J11"/>
    <mergeCell ref="B10:H10"/>
    <mergeCell ref="F51:K53"/>
    <mergeCell ref="K7:L7"/>
    <mergeCell ref="B21:N21"/>
    <mergeCell ref="B7:H7"/>
    <mergeCell ref="B8:H8"/>
    <mergeCell ref="K13:L13"/>
    <mergeCell ref="K12:L12"/>
    <mergeCell ref="B13:H13"/>
    <mergeCell ref="I12:J12"/>
    <mergeCell ref="I13:J13"/>
    <mergeCell ref="K57:L57"/>
    <mergeCell ref="A49:B49"/>
    <mergeCell ref="K14:L14"/>
    <mergeCell ref="A50:B50"/>
    <mergeCell ref="J24:K24"/>
    <mergeCell ref="A2:N2"/>
    <mergeCell ref="A3:N3"/>
    <mergeCell ref="B4:H4"/>
    <mergeCell ref="K4:L4"/>
    <mergeCell ref="M4:N4"/>
    <mergeCell ref="I4:J4"/>
    <mergeCell ref="B5:H5"/>
    <mergeCell ref="K5:L5"/>
    <mergeCell ref="B59:N59"/>
    <mergeCell ref="M60:N62"/>
    <mergeCell ref="B6:H6"/>
    <mergeCell ref="K6:L6"/>
    <mergeCell ref="M6:N6"/>
    <mergeCell ref="I7:J7"/>
    <mergeCell ref="M7:N7"/>
    <mergeCell ref="I10:J10"/>
    <mergeCell ref="K10:L10"/>
    <mergeCell ref="B9:H9"/>
    <mergeCell ref="M5:N5"/>
    <mergeCell ref="O4:V4"/>
    <mergeCell ref="I8:J8"/>
    <mergeCell ref="I9:J9"/>
    <mergeCell ref="K9:L9"/>
    <mergeCell ref="K8:L8"/>
    <mergeCell ref="M8:N8"/>
    <mergeCell ref="M9:N9"/>
    <mergeCell ref="O5:T5"/>
    <mergeCell ref="O6:T6"/>
    <mergeCell ref="M10:N10"/>
    <mergeCell ref="M12:N12"/>
    <mergeCell ref="I20:J20"/>
    <mergeCell ref="G23:H23"/>
    <mergeCell ref="M13:N13"/>
    <mergeCell ref="K11:L11"/>
    <mergeCell ref="M11:N11"/>
    <mergeCell ref="B14:H14"/>
    <mergeCell ref="B11:H11"/>
    <mergeCell ref="K20:L20"/>
    <mergeCell ref="K29:L29"/>
    <mergeCell ref="K31:L31"/>
    <mergeCell ref="A55:N55"/>
    <mergeCell ref="H42:I42"/>
    <mergeCell ref="B41:E41"/>
    <mergeCell ref="B29:G29"/>
    <mergeCell ref="A34:N34"/>
    <mergeCell ref="B33:J33"/>
    <mergeCell ref="M14:N14"/>
    <mergeCell ref="M20:N20"/>
    <mergeCell ref="B26:N26"/>
    <mergeCell ref="B31:F31"/>
    <mergeCell ref="H27:L27"/>
    <mergeCell ref="B20:H20"/>
    <mergeCell ref="I14:J14"/>
    <mergeCell ref="B15:H15"/>
    <mergeCell ref="I15:J15"/>
    <mergeCell ref="K15:L15"/>
    <mergeCell ref="I63:J63"/>
    <mergeCell ref="M63:N63"/>
    <mergeCell ref="A63:B63"/>
    <mergeCell ref="F63:G63"/>
    <mergeCell ref="K63:L63"/>
    <mergeCell ref="K64:L65"/>
    <mergeCell ref="A64:B65"/>
    <mergeCell ref="C64:C65"/>
    <mergeCell ref="D64:D65"/>
    <mergeCell ref="E64:E65"/>
    <mergeCell ref="M64:N65"/>
    <mergeCell ref="A66:B67"/>
    <mergeCell ref="C66:C67"/>
    <mergeCell ref="D66:D67"/>
    <mergeCell ref="E66:E67"/>
    <mergeCell ref="F66:G67"/>
    <mergeCell ref="H66:H67"/>
    <mergeCell ref="F64:G65"/>
    <mergeCell ref="H64:H65"/>
    <mergeCell ref="I64:J65"/>
    <mergeCell ref="F101:N103"/>
    <mergeCell ref="A104:B104"/>
    <mergeCell ref="F104:K105"/>
    <mergeCell ref="A105:B105"/>
    <mergeCell ref="A106:B106"/>
    <mergeCell ref="F106:K108"/>
    <mergeCell ref="L106:N108"/>
    <mergeCell ref="A107:B107"/>
    <mergeCell ref="A108:B108"/>
    <mergeCell ref="T27:U27"/>
    <mergeCell ref="T28:U28"/>
    <mergeCell ref="O7:T7"/>
    <mergeCell ref="O8:T8"/>
    <mergeCell ref="O9:T9"/>
    <mergeCell ref="O10:V10"/>
    <mergeCell ref="O11:Q11"/>
    <mergeCell ref="O12:Q12"/>
    <mergeCell ref="T23:U23"/>
    <mergeCell ref="M17:N17"/>
    <mergeCell ref="O13:Q13"/>
    <mergeCell ref="O19:V19"/>
    <mergeCell ref="O28:R28"/>
    <mergeCell ref="O27:R27"/>
    <mergeCell ref="O20:S20"/>
    <mergeCell ref="O14:V14"/>
    <mergeCell ref="O16:U16"/>
    <mergeCell ref="O21:S21"/>
    <mergeCell ref="T26:U26"/>
    <mergeCell ref="B22:N22"/>
    <mergeCell ref="T24:U24"/>
    <mergeCell ref="T25:U25"/>
    <mergeCell ref="M15:N15"/>
    <mergeCell ref="O24:R24"/>
    <mergeCell ref="O25:R25"/>
    <mergeCell ref="O26:R26"/>
    <mergeCell ref="O22:V22"/>
    <mergeCell ref="O23:R23"/>
  </mergeCells>
  <printOptions/>
  <pageMargins left="0.984251968503937" right="0.3937007874015748" top="0.3937007874015748" bottom="0.3937007874015748" header="0" footer="0"/>
  <pageSetup fitToHeight="2" fitToWidth="1" horizontalDpi="300" verticalDpi="300" orientation="portrait" paperSize="9" scale="95" r:id="rId23"/>
  <legacyDrawing r:id="rId22"/>
  <oleObjects>
    <oleObject progId="Equation.3" shapeId="436962" r:id="rId1"/>
    <oleObject progId="Equation.3" shapeId="878071" r:id="rId2"/>
    <oleObject progId="Equation.3" shapeId="99792" r:id="rId3"/>
    <oleObject progId="Equation.3" shapeId="136107" r:id="rId4"/>
    <oleObject progId="Equation.3" shapeId="211123" r:id="rId5"/>
    <oleObject progId="Equation.3" shapeId="213912" r:id="rId6"/>
    <oleObject progId="Equation.3" shapeId="306010" r:id="rId7"/>
    <oleObject progId="Equation.3" shapeId="489928" r:id="rId8"/>
    <oleObject progId="Equation.3" shapeId="557659" r:id="rId9"/>
    <oleObject progId="Equation.3" shapeId="587546" r:id="rId10"/>
    <oleObject progId="Equation.3" shapeId="680368" r:id="rId11"/>
    <oleObject progId="Equation.3" shapeId="704964" r:id="rId12"/>
    <oleObject progId="Equation.3" shapeId="715832" r:id="rId13"/>
    <oleObject progId="Equation.3" shapeId="717150" r:id="rId14"/>
    <oleObject progId="Equation.3" shapeId="718098" r:id="rId15"/>
    <oleObject progId="Equation.3" shapeId="720051" r:id="rId16"/>
    <oleObject progId="Equation.3" shapeId="802827" r:id="rId17"/>
    <oleObject progId="Equation.3" shapeId="815219" r:id="rId18"/>
    <oleObject progId="Equation.3" shapeId="909111" r:id="rId19"/>
    <oleObject progId="Equation.3" shapeId="945085" r:id="rId20"/>
    <oleObject progId="Equation.3" shapeId="987821" r:id="rId2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</cp:lastModifiedBy>
  <cp:lastPrinted>2008-10-16T08:00:19Z</cp:lastPrinted>
  <dcterms:created xsi:type="dcterms:W3CDTF">2003-04-24T06:12:00Z</dcterms:created>
  <dcterms:modified xsi:type="dcterms:W3CDTF">2008-10-16T08:00:46Z</dcterms:modified>
  <cp:category/>
  <cp:version/>
  <cp:contentType/>
  <cp:contentStatus/>
</cp:coreProperties>
</file>